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k" sheetId="1" r:id="rId1"/>
    <sheet name="CMB Cal." sheetId="3" r:id="rId2"/>
  </sheets>
  <definedNames>
    <definedName name="_xlnm._FilterDatabase" localSheetId="0" hidden="1">Ck!$B$7:$V$7</definedName>
    <definedName name="_xlnm.Print_Area" localSheetId="1">'CMB Cal.'!$X$5:$AF$15</definedName>
  </definedNames>
  <calcPr calcId="152511"/>
</workbook>
</file>

<file path=xl/calcChain.xml><?xml version="1.0" encoding="utf-8"?>
<calcChain xmlns="http://schemas.openxmlformats.org/spreadsheetml/2006/main">
  <c r="P6" i="1" l="1"/>
  <c r="H20" i="3"/>
  <c r="H19" i="3"/>
  <c r="H18" i="3"/>
  <c r="V14" i="3" s="1"/>
  <c r="U14" i="3"/>
  <c r="R14" i="3"/>
  <c r="U13" i="3"/>
  <c r="R13" i="3"/>
  <c r="U12" i="3"/>
  <c r="R12" i="3"/>
  <c r="R15" i="3"/>
  <c r="V12" i="3"/>
  <c r="P8" i="1"/>
  <c r="U8" i="1"/>
  <c r="U6" i="1"/>
  <c r="P9" i="1"/>
  <c r="U9" i="1"/>
  <c r="V9" i="1"/>
  <c r="P10" i="1"/>
  <c r="U10" i="1"/>
  <c r="V10" i="1"/>
  <c r="V8" i="1"/>
  <c r="V6" i="1"/>
  <c r="V13" i="3" l="1"/>
  <c r="V15" i="3" s="1"/>
</calcChain>
</file>

<file path=xl/sharedStrings.xml><?xml version="1.0" encoding="utf-8"?>
<sst xmlns="http://schemas.openxmlformats.org/spreadsheetml/2006/main" count="118" uniqueCount="88">
  <si>
    <t>95% COTTON / 5% LYCRA</t>
  </si>
  <si>
    <t>UNDERWEAR</t>
  </si>
  <si>
    <t>MEN</t>
  </si>
  <si>
    <t>GREY / WHT / BLK</t>
  </si>
  <si>
    <t>NU 2664</t>
  </si>
  <si>
    <t>BLK / BLK / BLK</t>
  </si>
  <si>
    <t>NB 2615</t>
  </si>
  <si>
    <t>WHT / WHT / WHT</t>
  </si>
  <si>
    <t>NB 2614</t>
  </si>
  <si>
    <t>TOTAL US$</t>
  </si>
  <si>
    <t>ORDER</t>
  </si>
  <si>
    <t>XL</t>
  </si>
  <si>
    <t>L</t>
  </si>
  <si>
    <t>M</t>
  </si>
  <si>
    <t>S</t>
  </si>
  <si>
    <t>TOTAL AVAILABLE</t>
  </si>
  <si>
    <t>MATERIAL</t>
  </si>
  <si>
    <t>CATEGORY</t>
  </si>
  <si>
    <t>GENDER</t>
  </si>
  <si>
    <t>PCS / BOX</t>
  </si>
  <si>
    <t>COLOR</t>
  </si>
  <si>
    <t>ITEM NAME</t>
  </si>
  <si>
    <t>PHOTO</t>
  </si>
  <si>
    <t>SIZES</t>
  </si>
  <si>
    <t>TOTAL</t>
  </si>
  <si>
    <t>PACKS</t>
  </si>
  <si>
    <t>95% COTTON</t>
  </si>
  <si>
    <t>U 2664</t>
  </si>
  <si>
    <t>LENGTH</t>
  </si>
  <si>
    <t>WIDTH</t>
  </si>
  <si>
    <t>HEIGHT</t>
  </si>
  <si>
    <t>CBM</t>
  </si>
  <si>
    <t>Pack Of 3</t>
  </si>
  <si>
    <t>STYLE</t>
  </si>
  <si>
    <t>3 LOW RISE TRUNK</t>
  </si>
  <si>
    <t>*JUST FILL BLUE COLOUMN AND CALCULATE CBM TO MAKE YOUR OWN CONTAINER BY MIXING BRANDS AND STYLES (PICK QUANTITIES)</t>
  </si>
  <si>
    <t>FOR 20' FT CONTAINER MAXIMUM LIMIT OF CBM</t>
  </si>
  <si>
    <t>DO NOT EXCEET TO 28 CBM IF ITS IS 20 FT CONTAINER</t>
  </si>
  <si>
    <t>FOR 40' FT CONTAINER MAXIMUM LIMIT OF CBM</t>
  </si>
  <si>
    <t>DO NOT EXCEET TO 42 CBM IF ITS IS 40 FT CONTAINER</t>
  </si>
  <si>
    <t>FOR 40' FT HC CONTAINER MAXIMUM LIMIT OF CBM</t>
  </si>
  <si>
    <t>DO NOT EXCEET TO 64 CBM IF ITS IS 40 FT HC CONTAINER</t>
  </si>
  <si>
    <t>BRAND</t>
  </si>
  <si>
    <t>DESCP</t>
  </si>
  <si>
    <t>DESCRIPTION</t>
  </si>
  <si>
    <t>COLOUR</t>
  </si>
  <si>
    <t>XXL</t>
  </si>
  <si>
    <t xml:space="preserve">AVAILABLE </t>
  </si>
  <si>
    <t xml:space="preserve">YOUR </t>
  </si>
  <si>
    <t>PCS</t>
  </si>
  <si>
    <t>28/29</t>
  </si>
  <si>
    <t>29/29</t>
  </si>
  <si>
    <t>30/30</t>
  </si>
  <si>
    <t>31/30</t>
  </si>
  <si>
    <t>32/30</t>
  </si>
  <si>
    <t>32/32</t>
  </si>
  <si>
    <t>34/30</t>
  </si>
  <si>
    <t>34/32</t>
  </si>
  <si>
    <t>36/32</t>
  </si>
  <si>
    <t>38/32</t>
  </si>
  <si>
    <t>40/32</t>
  </si>
  <si>
    <t>QUANTITY</t>
  </si>
  <si>
    <t>ORDER QTY</t>
  </si>
  <si>
    <t>PER</t>
  </si>
  <si>
    <t>CARTONS</t>
  </si>
  <si>
    <t>25/28</t>
  </si>
  <si>
    <t>26/28</t>
  </si>
  <si>
    <t>27/30</t>
  </si>
  <si>
    <t>28/30</t>
  </si>
  <si>
    <t>PIECES</t>
  </si>
  <si>
    <t>(HERE)</t>
  </si>
  <si>
    <t>CTN</t>
  </si>
  <si>
    <t>(NOS)</t>
  </si>
  <si>
    <t>(ORDER)</t>
  </si>
  <si>
    <t>Calvin Klein</t>
  </si>
  <si>
    <t>MEN TRUNKS</t>
  </si>
  <si>
    <t>LOG BOOK (MAXIMUM NO. OF PIECES PER CARTONS)</t>
  </si>
  <si>
    <t>CARTON DIMENSION (CM)</t>
  </si>
  <si>
    <t>STYLE / DESCRIPTION</t>
  </si>
  <si>
    <t>UNIT</t>
  </si>
  <si>
    <t>QTY</t>
  </si>
  <si>
    <t>CMB/CTN</t>
  </si>
  <si>
    <t>MEN BOXERS</t>
  </si>
  <si>
    <t>MEN TEE SHIRTS SHORT SLEEVE</t>
  </si>
  <si>
    <t>NOS</t>
  </si>
  <si>
    <t>LADIES TEE SHIRTS SHORT SLEEVE</t>
  </si>
  <si>
    <t>PACK</t>
  </si>
  <si>
    <t>OFFER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</si>
</sst>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-[$USD]\ * #,##0.00_-;\-[$USD]\ * #,##0.00_-;_-[$USD]\ * &quot;-&quot;??_-;_-@_-"/>
    <numFmt numFmtId="168" formatCode="0.000"/>
    <numFmt numFmtId="169" formatCode="0.0000"/>
  </numFmts>
  <fonts count="25"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Aptos Display"/>
      <family val="2"/>
    </font>
    <font>
      <b/>
      <sz val="10"/>
      <color indexed="22"/>
      <name val="Aptos Display"/>
      <family val="2"/>
    </font>
    <font>
      <sz val="10"/>
      <name val="Aptos Display"/>
      <family val="2"/>
    </font>
    <font>
      <b/>
      <sz val="10"/>
      <name val="Aptos Display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indexed="8"/>
      <name val="Aptos Narrow"/>
      <family val="2"/>
    </font>
    <font>
      <b/>
      <sz val="15"/>
      <color indexed="8"/>
      <name val="Aptos Narrow"/>
      <family val="2"/>
    </font>
    <font>
      <b/>
      <sz val="11"/>
      <color indexed="25"/>
      <name val="Aptos Narrow"/>
      <family val="2"/>
    </font>
    <font>
      <b/>
      <sz val="14"/>
      <color indexed="8"/>
      <name val="Aptos Narrow"/>
      <family val="2"/>
    </font>
    <font>
      <b/>
      <sz val="10"/>
      <color indexed="10"/>
      <name val="Aptos Narrow"/>
      <family val="2"/>
    </font>
    <font>
      <b/>
      <sz val="12"/>
      <color indexed="10"/>
      <name val="Aptos Narrow"/>
      <family val="2"/>
    </font>
    <font>
      <sz val="10"/>
      <color indexed="8"/>
      <name val="Aptos Narrow"/>
      <family val="2"/>
    </font>
    <font>
      <b/>
      <sz val="10"/>
      <color indexed="8"/>
      <name val="Aptos Narrow"/>
      <family val="2"/>
    </font>
    <font>
      <b/>
      <sz val="11"/>
      <name val="Aptos Narrow"/>
      <family val="2"/>
    </font>
    <font>
      <sz val="12"/>
      <color indexed="8"/>
      <name val="Aptos Narrow"/>
      <family val="2"/>
    </font>
    <font>
      <b/>
      <sz val="12"/>
      <color indexed="8"/>
      <name val="Aptos Narrow"/>
      <family val="2"/>
    </font>
    <font>
      <sz val="10"/>
      <name val="Aptos Narrow"/>
      <family val="2"/>
    </font>
    <font>
      <sz val="12"/>
      <name val="Aptos Narrow"/>
      <family val="2"/>
    </font>
    <font>
      <sz val="16"/>
      <color indexed="8"/>
      <name val="Aptos Narrow"/>
      <family val="2"/>
    </font>
    <font>
      <b/>
      <sz val="12"/>
      <color indexed="9"/>
      <name val="Aptos Narrow"/>
      <family val="2"/>
    </font>
    <font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24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3" fillId="2" borderId="1" xfId="2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/>
    </xf>
    <xf numFmtId="164" fontId="2" fillId="0" borderId="0" xfId="2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6" fontId="2" fillId="0" borderId="5" xfId="1" applyNumberFormat="1" applyFont="1" applyBorder="1" applyAlignment="1">
      <alignment horizontal="center" vertical="center"/>
    </xf>
    <xf numFmtId="166" fontId="2" fillId="0" borderId="6" xfId="1" applyNumberFormat="1" applyFont="1" applyBorder="1" applyAlignment="1">
      <alignment horizontal="center" vertical="center"/>
    </xf>
    <xf numFmtId="164" fontId="2" fillId="0" borderId="6" xfId="2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7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7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7" fontId="5" fillId="3" borderId="8" xfId="0" applyNumberFormat="1" applyFont="1" applyFill="1" applyBorder="1" applyAlignment="1">
      <alignment horizontal="center" vertical="center" wrapText="1"/>
    </xf>
    <xf numFmtId="167" fontId="3" fillId="2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164" fontId="3" fillId="2" borderId="14" xfId="2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6" fontId="0" fillId="0" borderId="16" xfId="1" applyNumberFormat="1" applyFont="1" applyBorder="1" applyAlignment="1">
      <alignment horizontal="center" vertical="center"/>
    </xf>
    <xf numFmtId="166" fontId="0" fillId="0" borderId="17" xfId="1" applyNumberFormat="1" applyFont="1" applyBorder="1" applyAlignment="1">
      <alignment horizontal="center" vertical="center"/>
    </xf>
    <xf numFmtId="166" fontId="2" fillId="0" borderId="16" xfId="0" applyNumberFormat="1" applyFont="1" applyBorder="1" applyAlignment="1">
      <alignment horizontal="center" vertical="center"/>
    </xf>
    <xf numFmtId="164" fontId="3" fillId="2" borderId="18" xfId="2" applyFont="1" applyFill="1" applyBorder="1" applyAlignment="1">
      <alignment horizontal="center" vertical="center" wrapText="1"/>
    </xf>
    <xf numFmtId="0" fontId="24" fillId="0" borderId="0" xfId="5"/>
    <xf numFmtId="0" fontId="9" fillId="0" borderId="0" xfId="5" applyFont="1"/>
    <xf numFmtId="0" fontId="24" fillId="0" borderId="0" xfId="5" applyAlignment="1">
      <alignment horizontal="center"/>
    </xf>
    <xf numFmtId="0" fontId="11" fillId="0" borderId="0" xfId="5" applyFont="1"/>
    <xf numFmtId="0" fontId="13" fillId="4" borderId="19" xfId="5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13" fillId="4" borderId="2" xfId="5" applyFont="1" applyFill="1" applyBorder="1" applyAlignment="1">
      <alignment horizontal="center" vertical="center"/>
    </xf>
    <xf numFmtId="0" fontId="13" fillId="4" borderId="17" xfId="5" applyFont="1" applyFill="1" applyBorder="1" applyAlignment="1">
      <alignment horizontal="center" vertical="center"/>
    </xf>
    <xf numFmtId="0" fontId="15" fillId="0" borderId="0" xfId="5" applyFont="1"/>
    <xf numFmtId="0" fontId="9" fillId="0" borderId="1" xfId="5" applyFont="1" applyBorder="1" applyAlignment="1">
      <alignment horizontal="center"/>
    </xf>
    <xf numFmtId="0" fontId="9" fillId="0" borderId="6" xfId="5" applyFont="1" applyBorder="1" applyAlignment="1">
      <alignment horizontal="center"/>
    </xf>
    <xf numFmtId="0" fontId="9" fillId="0" borderId="20" xfId="5" applyFont="1" applyBorder="1" applyAlignment="1">
      <alignment horizontal="center"/>
    </xf>
    <xf numFmtId="0" fontId="17" fillId="0" borderId="6" xfId="5" applyFont="1" applyBorder="1" applyAlignment="1">
      <alignment horizontal="center"/>
    </xf>
    <xf numFmtId="0" fontId="9" fillId="0" borderId="21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17" fillId="0" borderId="21" xfId="5" applyFont="1" applyBorder="1" applyAlignment="1">
      <alignment horizontal="center"/>
    </xf>
    <xf numFmtId="0" fontId="9" fillId="0" borderId="22" xfId="5" applyFont="1" applyBorder="1" applyAlignment="1">
      <alignment horizontal="center"/>
    </xf>
    <xf numFmtId="0" fontId="9" fillId="0" borderId="23" xfId="5" applyFont="1" applyBorder="1" applyAlignment="1">
      <alignment horizontal="center"/>
    </xf>
    <xf numFmtId="0" fontId="17" fillId="0" borderId="22" xfId="5" applyFont="1" applyBorder="1" applyAlignment="1">
      <alignment horizontal="center"/>
    </xf>
    <xf numFmtId="0" fontId="18" fillId="0" borderId="0" xfId="5" applyFont="1" applyAlignment="1">
      <alignment horizontal="center"/>
    </xf>
    <xf numFmtId="0" fontId="19" fillId="0" borderId="0" xfId="5" applyFont="1"/>
    <xf numFmtId="0" fontId="24" fillId="4" borderId="0" xfId="5" applyFill="1"/>
    <xf numFmtId="0" fontId="11" fillId="0" borderId="0" xfId="5" applyFont="1" applyAlignment="1">
      <alignment horizontal="center"/>
    </xf>
    <xf numFmtId="0" fontId="24" fillId="0" borderId="6" xfId="5" applyBorder="1"/>
    <xf numFmtId="0" fontId="24" fillId="4" borderId="1" xfId="5" applyFill="1" applyBorder="1"/>
    <xf numFmtId="0" fontId="20" fillId="4" borderId="1" xfId="5" applyFont="1" applyFill="1" applyBorder="1" applyAlignment="1">
      <alignment vertical="center"/>
    </xf>
    <xf numFmtId="0" fontId="21" fillId="4" borderId="1" xfId="5" applyFont="1" applyFill="1" applyBorder="1" applyAlignment="1">
      <alignment horizontal="center" vertical="center"/>
    </xf>
    <xf numFmtId="0" fontId="19" fillId="4" borderId="1" xfId="5" applyFont="1" applyFill="1" applyBorder="1" applyAlignment="1">
      <alignment horizontal="center"/>
    </xf>
    <xf numFmtId="0" fontId="24" fillId="5" borderId="1" xfId="5" applyFill="1" applyBorder="1" applyAlignment="1">
      <alignment horizontal="center"/>
    </xf>
    <xf numFmtId="0" fontId="24" fillId="4" borderId="1" xfId="5" applyFill="1" applyBorder="1" applyAlignment="1">
      <alignment horizontal="center"/>
    </xf>
    <xf numFmtId="1" fontId="24" fillId="0" borderId="1" xfId="5" applyNumberFormat="1" applyBorder="1" applyAlignment="1">
      <alignment horizontal="center"/>
    </xf>
    <xf numFmtId="168" fontId="11" fillId="0" borderId="1" xfId="5" applyNumberFormat="1" applyFont="1" applyBorder="1" applyAlignment="1">
      <alignment horizontal="center"/>
    </xf>
    <xf numFmtId="0" fontId="24" fillId="0" borderId="21" xfId="5" applyBorder="1"/>
    <xf numFmtId="0" fontId="24" fillId="0" borderId="22" xfId="5" applyBorder="1"/>
    <xf numFmtId="0" fontId="22" fillId="0" borderId="0" xfId="5" applyFont="1"/>
    <xf numFmtId="0" fontId="19" fillId="0" borderId="0" xfId="5" applyFont="1" applyAlignment="1">
      <alignment horizontal="center"/>
    </xf>
    <xf numFmtId="168" fontId="11" fillId="0" borderId="0" xfId="5" applyNumberFormat="1" applyFont="1" applyAlignment="1">
      <alignment horizontal="center"/>
    </xf>
    <xf numFmtId="0" fontId="18" fillId="0" borderId="0" xfId="5" applyFont="1"/>
    <xf numFmtId="0" fontId="9" fillId="0" borderId="13" xfId="5" applyFont="1" applyBorder="1" applyAlignment="1">
      <alignment horizontal="center" vertical="center"/>
    </xf>
    <xf numFmtId="0" fontId="24" fillId="0" borderId="1" xfId="5" applyBorder="1" applyAlignment="1">
      <alignment horizontal="center" vertical="center"/>
    </xf>
    <xf numFmtId="169" fontId="9" fillId="0" borderId="14" xfId="5" applyNumberFormat="1" applyFont="1" applyBorder="1" applyAlignment="1">
      <alignment horizontal="center" vertical="center"/>
    </xf>
    <xf numFmtId="0" fontId="24" fillId="0" borderId="16" xfId="5" applyBorder="1" applyAlignment="1">
      <alignment horizontal="center" vertical="center"/>
    </xf>
    <xf numFmtId="169" fontId="9" fillId="0" borderId="18" xfId="5" applyNumberFormat="1" applyFont="1" applyBorder="1" applyAlignment="1">
      <alignment horizontal="center" vertical="center"/>
    </xf>
    <xf numFmtId="0" fontId="24" fillId="0" borderId="13" xfId="5" applyBorder="1" applyAlignment="1">
      <alignment horizontal="center" vertical="center"/>
    </xf>
    <xf numFmtId="0" fontId="24" fillId="0" borderId="13" xfId="5" applyBorder="1" applyAlignment="1">
      <alignment horizontal="left" vertical="center"/>
    </xf>
    <xf numFmtId="0" fontId="24" fillId="0" borderId="15" xfId="5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14" fillId="0" borderId="0" xfId="5" applyFont="1" applyAlignment="1">
      <alignment horizontal="right" vertical="center"/>
    </xf>
    <xf numFmtId="0" fontId="12" fillId="5" borderId="28" xfId="5" applyFont="1" applyFill="1" applyBorder="1" applyAlignment="1">
      <alignment horizontal="left" vertical="center"/>
    </xf>
    <xf numFmtId="0" fontId="12" fillId="5" borderId="29" xfId="5" applyFont="1" applyFill="1" applyBorder="1" applyAlignment="1">
      <alignment horizontal="left" vertical="center"/>
    </xf>
    <xf numFmtId="0" fontId="12" fillId="5" borderId="2" xfId="5" applyFont="1" applyFill="1" applyBorder="1" applyAlignment="1">
      <alignment horizontal="left" vertical="center"/>
    </xf>
    <xf numFmtId="0" fontId="9" fillId="0" borderId="1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22" fillId="0" borderId="21" xfId="5" applyFont="1" applyBorder="1" applyAlignment="1">
      <alignment horizontal="center" vertical="center"/>
    </xf>
    <xf numFmtId="0" fontId="22" fillId="0" borderId="22" xfId="5" applyFont="1" applyBorder="1" applyAlignment="1">
      <alignment horizontal="center" vertical="center"/>
    </xf>
    <xf numFmtId="0" fontId="24" fillId="0" borderId="1" xfId="5" applyBorder="1" applyAlignment="1">
      <alignment horizontal="center"/>
    </xf>
    <xf numFmtId="0" fontId="10" fillId="5" borderId="25" xfId="5" applyFont="1" applyFill="1" applyBorder="1" applyAlignment="1">
      <alignment horizontal="center" vertical="center"/>
    </xf>
    <xf numFmtId="0" fontId="10" fillId="5" borderId="26" xfId="5" applyFont="1" applyFill="1" applyBorder="1" applyAlignment="1">
      <alignment horizontal="center" vertical="center"/>
    </xf>
    <xf numFmtId="0" fontId="10" fillId="5" borderId="27" xfId="5" applyFont="1" applyFill="1" applyBorder="1" applyAlignment="1">
      <alignment horizontal="center" vertical="center"/>
    </xf>
    <xf numFmtId="0" fontId="23" fillId="2" borderId="7" xfId="5" applyFont="1" applyFill="1" applyBorder="1" applyAlignment="1">
      <alignment horizontal="center" vertical="center"/>
    </xf>
    <xf numFmtId="0" fontId="23" fillId="2" borderId="8" xfId="5" applyFont="1" applyFill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0" fontId="12" fillId="5" borderId="30" xfId="5" applyFont="1" applyFill="1" applyBorder="1" applyAlignment="1">
      <alignment horizontal="left" vertical="center"/>
    </xf>
    <xf numFmtId="0" fontId="12" fillId="5" borderId="31" xfId="5" applyFont="1" applyFill="1" applyBorder="1" applyAlignment="1">
      <alignment horizontal="left" vertical="center"/>
    </xf>
    <xf numFmtId="0" fontId="12" fillId="5" borderId="17" xfId="5" applyFont="1" applyFill="1" applyBorder="1" applyAlignment="1">
      <alignment horizontal="left" vertical="center"/>
    </xf>
    <xf numFmtId="0" fontId="9" fillId="0" borderId="16" xfId="5" applyFont="1" applyBorder="1" applyAlignment="1">
      <alignment horizontal="center" vertical="center"/>
    </xf>
    <xf numFmtId="0" fontId="9" fillId="0" borderId="18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21" xfId="5" applyFont="1" applyBorder="1" applyAlignment="1">
      <alignment horizontal="center" vertical="center"/>
    </xf>
    <xf numFmtId="0" fontId="9" fillId="0" borderId="22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16" fillId="0" borderId="21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/>
    </xf>
  </cellXfs>
  <cellStyles count="6">
    <cellStyle name="Comma" xfId="1" builtinId="3"/>
    <cellStyle name="Currency" xfId="2" builtinId="4"/>
    <cellStyle name="Moneda 2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8</xdr:row>
      <xdr:rowOff>171450</xdr:rowOff>
    </xdr:from>
    <xdr:to>
      <xdr:col>1</xdr:col>
      <xdr:colOff>981075</xdr:colOff>
      <xdr:row>8</xdr:row>
      <xdr:rowOff>876300</xdr:rowOff>
    </xdr:to>
    <xdr:pic>
      <xdr:nvPicPr>
        <xdr:cNvPr id="1025" name="Picture 1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2981325"/>
          <a:ext cx="714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7</xdr:row>
      <xdr:rowOff>76200</xdr:rowOff>
    </xdr:from>
    <xdr:to>
      <xdr:col>1</xdr:col>
      <xdr:colOff>895350</xdr:colOff>
      <xdr:row>7</xdr:row>
      <xdr:rowOff>914400</xdr:rowOff>
    </xdr:to>
    <xdr:pic>
      <xdr:nvPicPr>
        <xdr:cNvPr id="1026" name="Picture 2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2450" y="1876425"/>
          <a:ext cx="6381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638175</xdr:colOff>
      <xdr:row>4</xdr:row>
      <xdr:rowOff>47625</xdr:rowOff>
    </xdr:to>
    <xdr:pic>
      <xdr:nvPicPr>
        <xdr:cNvPr id="1027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381000"/>
          <a:ext cx="18954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9</xdr:row>
      <xdr:rowOff>47625</xdr:rowOff>
    </xdr:from>
    <xdr:to>
      <xdr:col>1</xdr:col>
      <xdr:colOff>952500</xdr:colOff>
      <xdr:row>9</xdr:row>
      <xdr:rowOff>971550</xdr:rowOff>
    </xdr:to>
    <xdr:pic>
      <xdr:nvPicPr>
        <xdr:cNvPr id="1028" name="Imagen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5800" y="3867150"/>
          <a:ext cx="5619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11</xdr:row>
      <xdr:rowOff>95250</xdr:rowOff>
    </xdr:from>
    <xdr:to>
      <xdr:col>2</xdr:col>
      <xdr:colOff>733425</xdr:colOff>
      <xdr:row>13</xdr:row>
      <xdr:rowOff>209550</xdr:rowOff>
    </xdr:to>
    <xdr:pic>
      <xdr:nvPicPr>
        <xdr:cNvPr id="2049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0" y="2247900"/>
          <a:ext cx="7048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"/>
  <sheetViews>
    <sheetView showGridLines="0" tabSelected="1" zoomScaleNormal="100" workbookViewId="0">
      <selection activeCell="I15" sqref="I15"/>
    </sheetView>
  </sheetViews>
  <sheetFormatPr defaultColWidth="14.42578125" defaultRowHeight="15" customHeight="1"/>
  <cols>
    <col min="1" max="1" width="4.42578125" style="1" customWidth="1"/>
    <col min="2" max="2" width="18.85546875" style="1" bestFit="1" customWidth="1"/>
    <col min="3" max="3" width="16.140625" style="2" customWidth="1"/>
    <col min="4" max="4" width="14.42578125" style="2" bestFit="1" customWidth="1"/>
    <col min="5" max="5" width="15.140625" style="1" customWidth="1"/>
    <col min="6" max="6" width="9.140625" style="1" bestFit="1" customWidth="1"/>
    <col min="7" max="7" width="12.140625" style="1" customWidth="1"/>
    <col min="8" max="8" width="12.28515625" style="1" bestFit="1" customWidth="1"/>
    <col min="9" max="9" width="13.5703125" style="1" bestFit="1" customWidth="1"/>
    <col min="10" max="10" width="13.5703125" style="1" customWidth="1"/>
    <col min="11" max="11" width="11.140625" style="1" customWidth="1"/>
    <col min="12" max="15" width="7.5703125" bestFit="1" customWidth="1"/>
    <col min="16" max="16" width="12" style="1" customWidth="1"/>
    <col min="17" max="20" width="7.5703125" bestFit="1" customWidth="1"/>
    <col min="21" max="21" width="12" style="1" customWidth="1"/>
    <col min="22" max="22" width="13.5703125" style="1" customWidth="1"/>
    <col min="23" max="37" width="8.7109375" style="1" customWidth="1"/>
    <col min="38" max="16384" width="14.42578125" style="1"/>
  </cols>
  <sheetData>
    <row r="1" spans="2:23" ht="15" customHeight="1">
      <c r="C1" s="1"/>
      <c r="D1" s="1"/>
    </row>
    <row r="2" spans="2:23" ht="15" customHeight="1">
      <c r="B2" s="14"/>
      <c r="C2" s="1"/>
      <c r="D2" s="1"/>
    </row>
    <row r="3" spans="2:23" ht="15" customHeight="1">
      <c r="B3" s="14"/>
      <c r="C3" s="1"/>
      <c r="D3" s="1"/>
    </row>
    <row r="4" spans="2:23" ht="15" customHeight="1">
      <c r="B4" s="14"/>
      <c r="C4" s="1"/>
      <c r="D4" s="1"/>
    </row>
    <row r="5" spans="2:23" ht="15" customHeight="1" thickBot="1">
      <c r="B5" s="13"/>
      <c r="C5" s="1"/>
      <c r="D5" s="1"/>
    </row>
    <row r="6" spans="2:23" ht="15.75" customHeight="1" thickBot="1">
      <c r="C6" s="1"/>
      <c r="D6" s="1"/>
      <c r="L6" s="85" t="s">
        <v>23</v>
      </c>
      <c r="M6" s="85"/>
      <c r="N6" s="85"/>
      <c r="O6" s="85"/>
      <c r="P6" s="15">
        <f>SUBTOTAL(9,P8:P10)</f>
        <v>27200</v>
      </c>
      <c r="Q6" s="85" t="s">
        <v>10</v>
      </c>
      <c r="R6" s="85"/>
      <c r="S6" s="85"/>
      <c r="T6" s="86"/>
      <c r="U6" s="16">
        <f>SUBTOTAL(9,U8:U10)</f>
        <v>0</v>
      </c>
      <c r="V6" s="17">
        <f>SUBTOTAL(9,V8:V10)</f>
        <v>0</v>
      </c>
    </row>
    <row r="7" spans="2:23" ht="51" customHeight="1">
      <c r="B7" s="18" t="s">
        <v>22</v>
      </c>
      <c r="C7" s="19" t="s">
        <v>33</v>
      </c>
      <c r="D7" s="19" t="s">
        <v>21</v>
      </c>
      <c r="E7" s="19" t="s">
        <v>20</v>
      </c>
      <c r="F7" s="19" t="s">
        <v>86</v>
      </c>
      <c r="G7" s="19" t="s">
        <v>19</v>
      </c>
      <c r="H7" s="19" t="s">
        <v>18</v>
      </c>
      <c r="I7" s="19" t="s">
        <v>17</v>
      </c>
      <c r="J7" s="19" t="s">
        <v>16</v>
      </c>
      <c r="K7" s="20" t="s">
        <v>87</v>
      </c>
      <c r="L7" s="19" t="s">
        <v>14</v>
      </c>
      <c r="M7" s="19" t="s">
        <v>13</v>
      </c>
      <c r="N7" s="19" t="s">
        <v>12</v>
      </c>
      <c r="O7" s="21" t="s">
        <v>11</v>
      </c>
      <c r="P7" s="22" t="s">
        <v>15</v>
      </c>
      <c r="Q7" s="23" t="s">
        <v>14</v>
      </c>
      <c r="R7" s="19" t="s">
        <v>13</v>
      </c>
      <c r="S7" s="19" t="s">
        <v>12</v>
      </c>
      <c r="T7" s="19" t="s">
        <v>11</v>
      </c>
      <c r="U7" s="24" t="s">
        <v>10</v>
      </c>
      <c r="V7" s="25" t="s">
        <v>9</v>
      </c>
    </row>
    <row r="8" spans="2:23" ht="80.099999999999994" customHeight="1">
      <c r="B8" s="26"/>
      <c r="C8" s="10" t="s">
        <v>8</v>
      </c>
      <c r="D8" s="10" t="s">
        <v>34</v>
      </c>
      <c r="E8" s="9" t="s">
        <v>7</v>
      </c>
      <c r="F8" s="9" t="s">
        <v>32</v>
      </c>
      <c r="G8" s="9">
        <v>72</v>
      </c>
      <c r="H8" s="9" t="s">
        <v>2</v>
      </c>
      <c r="I8" s="9" t="s">
        <v>1</v>
      </c>
      <c r="J8" s="8" t="s">
        <v>0</v>
      </c>
      <c r="K8" s="3">
        <v>16</v>
      </c>
      <c r="L8" s="83">
        <v>200</v>
      </c>
      <c r="M8" s="83">
        <v>400</v>
      </c>
      <c r="N8" s="83">
        <v>400</v>
      </c>
      <c r="O8" s="83">
        <v>200</v>
      </c>
      <c r="P8" s="11">
        <f>SUM(L8:O8)</f>
        <v>1200</v>
      </c>
      <c r="Q8" s="6"/>
      <c r="R8" s="5"/>
      <c r="S8" s="5"/>
      <c r="T8" s="5"/>
      <c r="U8" s="4">
        <f>SUM(Q8:T8)</f>
        <v>0</v>
      </c>
      <c r="V8" s="27">
        <f>U8*K8</f>
        <v>0</v>
      </c>
    </row>
    <row r="9" spans="2:23" ht="80.099999999999994" customHeight="1">
      <c r="B9" s="26"/>
      <c r="C9" s="10" t="s">
        <v>6</v>
      </c>
      <c r="D9" s="10" t="s">
        <v>34</v>
      </c>
      <c r="E9" s="9" t="s">
        <v>5</v>
      </c>
      <c r="F9" s="9" t="s">
        <v>32</v>
      </c>
      <c r="G9" s="9">
        <v>72</v>
      </c>
      <c r="H9" s="9" t="s">
        <v>2</v>
      </c>
      <c r="I9" s="9" t="s">
        <v>1</v>
      </c>
      <c r="J9" s="8" t="s">
        <v>0</v>
      </c>
      <c r="K9" s="3">
        <v>16</v>
      </c>
      <c r="L9" s="83">
        <v>2800</v>
      </c>
      <c r="M9" s="83">
        <v>4800</v>
      </c>
      <c r="N9" s="83">
        <v>4800</v>
      </c>
      <c r="O9" s="83">
        <v>2800</v>
      </c>
      <c r="P9" s="11">
        <f>SUM(L9:O9)</f>
        <v>15200</v>
      </c>
      <c r="Q9" s="6"/>
      <c r="R9" s="5"/>
      <c r="S9" s="5"/>
      <c r="T9" s="5"/>
      <c r="U9" s="4">
        <f>SUM(Q9:T9)</f>
        <v>0</v>
      </c>
      <c r="V9" s="27">
        <f>U9*K9</f>
        <v>0</v>
      </c>
      <c r="W9" s="12"/>
    </row>
    <row r="10" spans="2:23" ht="80.099999999999994" customHeight="1" thickBot="1">
      <c r="B10" s="28"/>
      <c r="C10" s="29" t="s">
        <v>4</v>
      </c>
      <c r="D10" s="29" t="s">
        <v>34</v>
      </c>
      <c r="E10" s="30" t="s">
        <v>3</v>
      </c>
      <c r="F10" s="30" t="s">
        <v>32</v>
      </c>
      <c r="G10" s="30">
        <v>72</v>
      </c>
      <c r="H10" s="30" t="s">
        <v>2</v>
      </c>
      <c r="I10" s="30" t="s">
        <v>1</v>
      </c>
      <c r="J10" s="31" t="s">
        <v>0</v>
      </c>
      <c r="K10" s="3">
        <v>16</v>
      </c>
      <c r="L10" s="84">
        <v>1800</v>
      </c>
      <c r="M10" s="84">
        <v>3600</v>
      </c>
      <c r="N10" s="84">
        <v>3600</v>
      </c>
      <c r="O10" s="84">
        <v>1800</v>
      </c>
      <c r="P10" s="7">
        <f>SUM(L10:O10)</f>
        <v>10800</v>
      </c>
      <c r="Q10" s="33"/>
      <c r="R10" s="32"/>
      <c r="S10" s="32"/>
      <c r="T10" s="32"/>
      <c r="U10" s="34">
        <f>SUM(Q10:T10)</f>
        <v>0</v>
      </c>
      <c r="V10" s="35">
        <f>U10*K10</f>
        <v>0</v>
      </c>
    </row>
  </sheetData>
  <autoFilter ref="B7:V7"/>
  <mergeCells count="2">
    <mergeCell ref="L6:O6"/>
    <mergeCell ref="Q6:T6"/>
  </mergeCells>
  <phoneticPr fontId="8" type="noConversion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23"/>
  <sheetViews>
    <sheetView showGridLines="0" zoomScale="80" zoomScaleNormal="80" workbookViewId="0">
      <selection activeCell="R12" sqref="R12"/>
    </sheetView>
  </sheetViews>
  <sheetFormatPr defaultColWidth="8.7109375" defaultRowHeight="15"/>
  <cols>
    <col min="1" max="1" width="0.5703125" style="36" customWidth="1"/>
    <col min="2" max="2" width="28.7109375" style="36" customWidth="1"/>
    <col min="3" max="3" width="11.28515625" style="36" customWidth="1"/>
    <col min="4" max="4" width="19.28515625" style="36" customWidth="1"/>
    <col min="5" max="5" width="24.28515625" style="36" bestFit="1" customWidth="1"/>
    <col min="6" max="6" width="19.140625" style="45" customWidth="1"/>
    <col min="7" max="7" width="8.7109375" style="36" customWidth="1"/>
    <col min="8" max="8" width="12.5703125" style="36" customWidth="1"/>
    <col min="9" max="9" width="10.5703125" style="36" customWidth="1"/>
    <col min="10" max="10" width="10.28515625" style="36" customWidth="1"/>
    <col min="11" max="12" width="8.7109375" style="36" customWidth="1"/>
    <col min="13" max="13" width="8.5703125" style="36" customWidth="1"/>
    <col min="14" max="17" width="8.7109375" style="36" customWidth="1"/>
    <col min="18" max="18" width="11.140625" style="37" customWidth="1"/>
    <col min="19" max="19" width="11.85546875" style="38" customWidth="1"/>
    <col min="20" max="20" width="10.42578125" style="36" customWidth="1"/>
    <col min="21" max="21" width="9.5703125" style="36" customWidth="1"/>
    <col min="22" max="22" width="12.140625" style="39" customWidth="1"/>
    <col min="23" max="23" width="1.5703125" style="36" customWidth="1"/>
    <col min="24" max="25" width="8.7109375" style="36"/>
    <col min="26" max="26" width="32.42578125" style="36" customWidth="1"/>
    <col min="27" max="27" width="9.140625" style="36" customWidth="1"/>
    <col min="28" max="16384" width="8.7109375" style="36"/>
  </cols>
  <sheetData>
    <row r="1" spans="2:32" ht="4.5" customHeight="1" thickBot="1"/>
    <row r="2" spans="2:32" ht="19.5">
      <c r="B2" s="97" t="s">
        <v>35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2:32" ht="18">
      <c r="B3" s="88" t="s">
        <v>36</v>
      </c>
      <c r="C3" s="89"/>
      <c r="D3" s="89"/>
      <c r="E3" s="90"/>
      <c r="F3" s="40">
        <v>28</v>
      </c>
      <c r="G3" s="91" t="s">
        <v>37</v>
      </c>
      <c r="H3" s="91"/>
      <c r="I3" s="91"/>
      <c r="J3" s="91"/>
      <c r="K3" s="91"/>
      <c r="L3" s="91"/>
      <c r="M3" s="91"/>
      <c r="N3" s="92"/>
      <c r="O3" s="87"/>
      <c r="P3" s="87"/>
      <c r="Q3" s="87"/>
      <c r="R3" s="87"/>
      <c r="S3" s="87"/>
      <c r="T3" s="87"/>
      <c r="U3" s="87"/>
      <c r="V3" s="87"/>
    </row>
    <row r="4" spans="2:32" ht="18">
      <c r="B4" s="88" t="s">
        <v>38</v>
      </c>
      <c r="C4" s="89"/>
      <c r="D4" s="89"/>
      <c r="E4" s="90"/>
      <c r="F4" s="43">
        <v>42</v>
      </c>
      <c r="G4" s="91" t="s">
        <v>39</v>
      </c>
      <c r="H4" s="91"/>
      <c r="I4" s="91"/>
      <c r="J4" s="91"/>
      <c r="K4" s="91"/>
      <c r="L4" s="91"/>
      <c r="M4" s="91"/>
      <c r="N4" s="92"/>
    </row>
    <row r="5" spans="2:32" ht="18.75" thickBot="1">
      <c r="B5" s="104" t="s">
        <v>40</v>
      </c>
      <c r="C5" s="105"/>
      <c r="D5" s="105"/>
      <c r="E5" s="106"/>
      <c r="F5" s="44">
        <v>64</v>
      </c>
      <c r="G5" s="107" t="s">
        <v>41</v>
      </c>
      <c r="H5" s="107"/>
      <c r="I5" s="107"/>
      <c r="J5" s="107"/>
      <c r="K5" s="107"/>
      <c r="L5" s="107"/>
      <c r="M5" s="107"/>
      <c r="N5" s="108"/>
    </row>
    <row r="7" spans="2:32">
      <c r="B7" s="109" t="s">
        <v>42</v>
      </c>
      <c r="C7" s="109" t="s">
        <v>43</v>
      </c>
      <c r="D7" s="109" t="s">
        <v>44</v>
      </c>
      <c r="E7" s="109" t="s">
        <v>33</v>
      </c>
      <c r="F7" s="112" t="s">
        <v>45</v>
      </c>
      <c r="G7" s="46" t="s">
        <v>14</v>
      </c>
      <c r="H7" s="46" t="s">
        <v>13</v>
      </c>
      <c r="I7" s="46" t="s">
        <v>12</v>
      </c>
      <c r="J7" s="46" t="s">
        <v>11</v>
      </c>
      <c r="K7" s="46" t="s">
        <v>46</v>
      </c>
      <c r="L7" s="46"/>
      <c r="M7" s="46"/>
      <c r="N7" s="46"/>
      <c r="O7" s="46"/>
      <c r="P7" s="46"/>
      <c r="Q7" s="46"/>
      <c r="R7" s="47" t="s">
        <v>47</v>
      </c>
      <c r="S7" s="48" t="s">
        <v>48</v>
      </c>
      <c r="T7" s="47" t="s">
        <v>49</v>
      </c>
      <c r="U7" s="48" t="s">
        <v>24</v>
      </c>
      <c r="V7" s="49" t="s">
        <v>24</v>
      </c>
      <c r="W7" s="38"/>
    </row>
    <row r="8" spans="2:32">
      <c r="B8" s="110"/>
      <c r="C8" s="110"/>
      <c r="D8" s="110"/>
      <c r="E8" s="110"/>
      <c r="F8" s="113"/>
      <c r="G8" s="46" t="s">
        <v>50</v>
      </c>
      <c r="H8" s="46" t="s">
        <v>51</v>
      </c>
      <c r="I8" s="46" t="s">
        <v>52</v>
      </c>
      <c r="J8" s="46" t="s">
        <v>53</v>
      </c>
      <c r="K8" s="46" t="s">
        <v>54</v>
      </c>
      <c r="L8" s="46" t="s">
        <v>55</v>
      </c>
      <c r="M8" s="46" t="s">
        <v>56</v>
      </c>
      <c r="N8" s="46" t="s">
        <v>57</v>
      </c>
      <c r="O8" s="46" t="s">
        <v>58</v>
      </c>
      <c r="P8" s="46" t="s">
        <v>59</v>
      </c>
      <c r="Q8" s="46" t="s">
        <v>60</v>
      </c>
      <c r="R8" s="50" t="s">
        <v>61</v>
      </c>
      <c r="S8" s="51" t="s">
        <v>62</v>
      </c>
      <c r="T8" s="50" t="s">
        <v>63</v>
      </c>
      <c r="U8" s="51" t="s">
        <v>64</v>
      </c>
      <c r="V8" s="52" t="s">
        <v>31</v>
      </c>
      <c r="W8" s="38"/>
    </row>
    <row r="9" spans="2:32">
      <c r="B9" s="111"/>
      <c r="C9" s="111"/>
      <c r="D9" s="111"/>
      <c r="E9" s="111"/>
      <c r="F9" s="114"/>
      <c r="G9" s="46" t="s">
        <v>65</v>
      </c>
      <c r="H9" s="46" t="s">
        <v>66</v>
      </c>
      <c r="I9" s="46" t="s">
        <v>67</v>
      </c>
      <c r="J9" s="46" t="s">
        <v>68</v>
      </c>
      <c r="K9" s="46" t="s">
        <v>52</v>
      </c>
      <c r="L9" s="46" t="s">
        <v>54</v>
      </c>
      <c r="M9" s="46" t="s">
        <v>56</v>
      </c>
      <c r="N9" s="46"/>
      <c r="O9" s="46"/>
      <c r="P9" s="46"/>
      <c r="Q9" s="46"/>
      <c r="R9" s="53" t="s">
        <v>69</v>
      </c>
      <c r="S9" s="54" t="s">
        <v>70</v>
      </c>
      <c r="T9" s="53" t="s">
        <v>71</v>
      </c>
      <c r="U9" s="54" t="s">
        <v>72</v>
      </c>
      <c r="V9" s="55" t="s">
        <v>73</v>
      </c>
      <c r="W9" s="38"/>
    </row>
    <row r="11" spans="2:32" ht="15.75">
      <c r="B11" s="38"/>
      <c r="C11" s="38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7"/>
      <c r="T11" s="58"/>
      <c r="U11" s="38"/>
      <c r="V11" s="59"/>
    </row>
    <row r="12" spans="2:32" ht="15.75" customHeight="1">
      <c r="B12" s="93" t="s">
        <v>74</v>
      </c>
      <c r="C12" s="96"/>
      <c r="D12" s="60" t="s">
        <v>75</v>
      </c>
      <c r="E12" s="61" t="s">
        <v>8</v>
      </c>
      <c r="F12" s="62" t="s">
        <v>7</v>
      </c>
      <c r="G12" s="83">
        <v>200</v>
      </c>
      <c r="H12" s="83">
        <v>400</v>
      </c>
      <c r="I12" s="83">
        <v>400</v>
      </c>
      <c r="J12" s="83">
        <v>200</v>
      </c>
      <c r="K12" s="63"/>
      <c r="L12" s="63"/>
      <c r="M12" s="63"/>
      <c r="N12" s="63"/>
      <c r="O12" s="63"/>
      <c r="P12" s="63"/>
      <c r="Q12" s="63"/>
      <c r="R12" s="64">
        <f>SUM(G12:Q12)</f>
        <v>1200</v>
      </c>
      <c r="S12" s="65"/>
      <c r="T12" s="66">
        <v>72</v>
      </c>
      <c r="U12" s="67">
        <f>+S12/T12</f>
        <v>0</v>
      </c>
      <c r="V12" s="68">
        <f>($H$18)*(U12)</f>
        <v>0</v>
      </c>
    </row>
    <row r="13" spans="2:32" ht="15.75" customHeight="1">
      <c r="B13" s="94"/>
      <c r="C13" s="96"/>
      <c r="D13" s="69" t="s">
        <v>26</v>
      </c>
      <c r="E13" s="61" t="s">
        <v>6</v>
      </c>
      <c r="F13" s="62" t="s">
        <v>5</v>
      </c>
      <c r="G13" s="83">
        <v>2800</v>
      </c>
      <c r="H13" s="83">
        <v>4800</v>
      </c>
      <c r="I13" s="83">
        <v>4800</v>
      </c>
      <c r="J13" s="83">
        <v>2800</v>
      </c>
      <c r="K13" s="63"/>
      <c r="L13" s="63"/>
      <c r="M13" s="63"/>
      <c r="N13" s="63"/>
      <c r="O13" s="63"/>
      <c r="P13" s="63"/>
      <c r="Q13" s="63"/>
      <c r="R13" s="64">
        <f>SUM(G13:Q13)</f>
        <v>15200</v>
      </c>
      <c r="S13" s="65"/>
      <c r="T13" s="66">
        <v>72</v>
      </c>
      <c r="U13" s="67">
        <f>+S13/T13</f>
        <v>0</v>
      </c>
      <c r="V13" s="68">
        <f>($H$18)*(U13)</f>
        <v>0</v>
      </c>
    </row>
    <row r="14" spans="2:32" ht="20.25">
      <c r="B14" s="95"/>
      <c r="C14" s="96"/>
      <c r="D14" s="70"/>
      <c r="E14" s="61" t="s">
        <v>27</v>
      </c>
      <c r="F14" s="62" t="s">
        <v>3</v>
      </c>
      <c r="G14" s="83">
        <v>1800</v>
      </c>
      <c r="H14" s="83">
        <v>3600</v>
      </c>
      <c r="I14" s="83">
        <v>3600</v>
      </c>
      <c r="J14" s="83">
        <v>1800</v>
      </c>
      <c r="K14" s="63"/>
      <c r="L14" s="63"/>
      <c r="M14" s="63"/>
      <c r="N14" s="63"/>
      <c r="O14" s="63"/>
      <c r="P14" s="63"/>
      <c r="Q14" s="63"/>
      <c r="R14" s="64">
        <f>SUM(G14:Q14)</f>
        <v>10800</v>
      </c>
      <c r="S14" s="65"/>
      <c r="T14" s="66">
        <v>72</v>
      </c>
      <c r="U14" s="67">
        <f>+S14/T14</f>
        <v>0</v>
      </c>
      <c r="V14" s="68">
        <f>($H$18)*(U14)</f>
        <v>0</v>
      </c>
      <c r="X14" s="71"/>
      <c r="Y14" s="56"/>
      <c r="AA14" s="38"/>
      <c r="AB14" s="38"/>
      <c r="AC14" s="38"/>
      <c r="AD14" s="38"/>
      <c r="AE14" s="38"/>
      <c r="AF14" s="38"/>
    </row>
    <row r="15" spans="2:32" ht="21" thickBot="1">
      <c r="B15" s="38"/>
      <c r="C15" s="38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72">
        <f>SUM(R12:R14)</f>
        <v>27200</v>
      </c>
      <c r="T15" s="58"/>
      <c r="U15" s="38"/>
      <c r="V15" s="73">
        <f>SUM(V12:V14)</f>
        <v>0</v>
      </c>
      <c r="X15" s="71"/>
      <c r="Y15" s="56"/>
      <c r="Z15" s="57"/>
      <c r="AA15" s="38"/>
      <c r="AB15" s="38"/>
      <c r="AC15" s="38"/>
      <c r="AD15" s="38"/>
      <c r="AE15" s="38"/>
      <c r="AF15" s="38"/>
    </row>
    <row r="16" spans="2:32" ht="15.75">
      <c r="B16" s="100" t="s">
        <v>76</v>
      </c>
      <c r="C16" s="101"/>
      <c r="D16" s="101"/>
      <c r="E16" s="101"/>
      <c r="F16" s="102" t="s">
        <v>77</v>
      </c>
      <c r="G16" s="102"/>
      <c r="H16" s="103"/>
      <c r="I16" s="37"/>
      <c r="J16" s="38"/>
      <c r="K16" s="56"/>
      <c r="L16" s="56"/>
      <c r="M16" s="56"/>
      <c r="N16" s="56"/>
      <c r="O16" s="56"/>
      <c r="P16" s="56"/>
      <c r="Q16" s="56"/>
      <c r="R16" s="57"/>
      <c r="T16" s="58"/>
      <c r="U16" s="38"/>
      <c r="V16" s="59"/>
    </row>
    <row r="17" spans="2:10">
      <c r="B17" s="75" t="s">
        <v>78</v>
      </c>
      <c r="C17" s="41" t="s">
        <v>79</v>
      </c>
      <c r="D17" s="41" t="s">
        <v>80</v>
      </c>
      <c r="E17" s="41" t="s">
        <v>28</v>
      </c>
      <c r="F17" s="41" t="s">
        <v>29</v>
      </c>
      <c r="G17" s="41" t="s">
        <v>30</v>
      </c>
      <c r="H17" s="42" t="s">
        <v>81</v>
      </c>
    </row>
    <row r="18" spans="2:10" ht="15.6" customHeight="1">
      <c r="B18" s="80" t="s">
        <v>82</v>
      </c>
      <c r="C18" s="76" t="s">
        <v>25</v>
      </c>
      <c r="D18" s="76">
        <v>72</v>
      </c>
      <c r="E18" s="76">
        <v>60</v>
      </c>
      <c r="F18" s="76">
        <v>40</v>
      </c>
      <c r="G18" s="76">
        <v>39.200000000000003</v>
      </c>
      <c r="H18" s="77">
        <f>E18*F18*G18/1000000</f>
        <v>9.4079999999999997E-2</v>
      </c>
    </row>
    <row r="19" spans="2:10" ht="15.95" customHeight="1">
      <c r="B19" s="81" t="s">
        <v>83</v>
      </c>
      <c r="C19" s="76" t="s">
        <v>84</v>
      </c>
      <c r="D19" s="76">
        <v>60</v>
      </c>
      <c r="E19" s="76">
        <v>58.1</v>
      </c>
      <c r="F19" s="76">
        <v>39.369999999999997</v>
      </c>
      <c r="G19" s="76">
        <v>35.200000000000003</v>
      </c>
      <c r="H19" s="77">
        <f>E19*F19*G19/1000000</f>
        <v>8.0516374400000007E-2</v>
      </c>
    </row>
    <row r="20" spans="2:10" ht="15.6" customHeight="1" thickBot="1">
      <c r="B20" s="82" t="s">
        <v>85</v>
      </c>
      <c r="C20" s="78" t="s">
        <v>84</v>
      </c>
      <c r="D20" s="78">
        <v>72</v>
      </c>
      <c r="E20" s="78">
        <v>58.1</v>
      </c>
      <c r="F20" s="78">
        <v>39.369999999999997</v>
      </c>
      <c r="G20" s="78">
        <v>35.200000000000003</v>
      </c>
      <c r="H20" s="79">
        <f>E20*F20*G20/1000000</f>
        <v>8.0516374400000007E-2</v>
      </c>
    </row>
    <row r="21" spans="2:10" ht="15.75">
      <c r="B21" s="51"/>
      <c r="C21" s="51"/>
      <c r="D21" s="57"/>
      <c r="E21" s="51"/>
      <c r="F21" s="51"/>
      <c r="G21" s="51"/>
      <c r="H21" s="51"/>
      <c r="I21" s="51"/>
      <c r="J21" s="51"/>
    </row>
    <row r="22" spans="2:10">
      <c r="F22" s="36"/>
    </row>
    <row r="23" spans="2:10" ht="15.75">
      <c r="B23" s="74"/>
      <c r="D23" s="57"/>
      <c r="E23" s="38"/>
      <c r="F23" s="38"/>
      <c r="G23" s="38"/>
      <c r="H23" s="38"/>
      <c r="I23" s="38"/>
      <c r="J23" s="38"/>
    </row>
  </sheetData>
  <mergeCells count="17">
    <mergeCell ref="B2:N2"/>
    <mergeCell ref="B3:E3"/>
    <mergeCell ref="G3:N3"/>
    <mergeCell ref="B16:E16"/>
    <mergeCell ref="F16:H16"/>
    <mergeCell ref="B5:E5"/>
    <mergeCell ref="G5:N5"/>
    <mergeCell ref="B7:B9"/>
    <mergeCell ref="C7:C9"/>
    <mergeCell ref="D7:D9"/>
    <mergeCell ref="E7:E9"/>
    <mergeCell ref="F7:F9"/>
    <mergeCell ref="O3:V3"/>
    <mergeCell ref="B4:E4"/>
    <mergeCell ref="G4:N4"/>
    <mergeCell ref="B12:B14"/>
    <mergeCell ref="C12:C14"/>
  </mergeCells>
  <phoneticPr fontId="8" type="noConversion"/>
  <printOptions horizontalCentered="1"/>
  <pageMargins left="0.11811023622047245" right="0.11811023622047245" top="0.74803149606299213" bottom="0.35433070866141736" header="0.31496062992125984" footer="0.31496062992125984"/>
  <pageSetup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1f2e42-5a2d-4553-8d38-dc4d96b4f849">
      <UserInfo>
        <DisplayName/>
        <AccountId xsi:nil="true"/>
        <AccountType/>
      </UserInfo>
    </SharedWithUsers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3CC6A7-F9ED-4E69-8622-0535829E8C54}">
  <ds:schemaRefs>
    <ds:schemaRef ds:uri="4ac5d958-72d1-4588-bc39-6df563ef5ed7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CE3167-C696-403B-ABC0-D0409995A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AA817-6D75-4878-AB3B-E3BD8C04FF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Ck</vt:lpstr>
      <vt:lpstr>CMB Cal.</vt:lpstr>
      <vt:lpstr>'CMB Cal.'!Print_Area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2024-11-15T19:40:19Z</dcterms:created>
  <dcterms:modified xsi:type="dcterms:W3CDTF">2025-01-31T14:53:21Z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0x010100307F43D5B696134A920631A6B7B0DCEC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SharedWithUsers">
    <vt:lpwstr/>
  </property>
  <property fmtid="{D5CDD505-2E9C-101B-9397-08002B2CF9AE}" pid="8" name="lcf76f155ced4ddcb4097134ff3c332f">
    <vt:lpwstr/>
  </property>
  <property fmtid="{D5CDD505-2E9C-101B-9397-08002B2CF9AE}" pid="9" name="TaxCatchAll">
    <vt:lpwstr/>
  </property>
</Properties>
</file>